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Rohkalkulation" sheetId="1" r:id="rId1"/>
    <sheet name="Tabelle3" sheetId="2" r:id="rId2"/>
  </sheets>
  <definedNames/>
  <calcPr fullCalcOnLoad="1"/>
</workbook>
</file>

<file path=xl/sharedStrings.xml><?xml version="1.0" encoding="utf-8"?>
<sst xmlns="http://schemas.openxmlformats.org/spreadsheetml/2006/main" count="76" uniqueCount="46">
  <si>
    <t>Modul 1</t>
  </si>
  <si>
    <t>Distanz 30</t>
  </si>
  <si>
    <t>Steck 30</t>
  </si>
  <si>
    <t>Steck 50</t>
  </si>
  <si>
    <t>Steck 100</t>
  </si>
  <si>
    <t>Modul 2</t>
  </si>
  <si>
    <t>Modul 3</t>
  </si>
  <si>
    <t>Modul 4</t>
  </si>
  <si>
    <t>Basis</t>
  </si>
  <si>
    <t>Seitenanbau</t>
  </si>
  <si>
    <t>Länge</t>
  </si>
  <si>
    <t>Höhe</t>
  </si>
  <si>
    <t xml:space="preserve">geplante </t>
  </si>
  <si>
    <t>Einzelpreise €</t>
  </si>
  <si>
    <t>€ / Wand</t>
  </si>
  <si>
    <t>50 cm</t>
  </si>
  <si>
    <t>100 cm</t>
  </si>
  <si>
    <t>150 cm</t>
  </si>
  <si>
    <t>200 cm</t>
  </si>
  <si>
    <t xml:space="preserve">100 cm </t>
  </si>
  <si>
    <t>Aufsatz</t>
  </si>
  <si>
    <t>1.Lage</t>
  </si>
  <si>
    <t>Wandlänge</t>
  </si>
  <si>
    <t xml:space="preserve">Einkauf </t>
  </si>
  <si>
    <t>100x30   10/10</t>
  </si>
  <si>
    <r>
      <t>100x30</t>
    </r>
    <r>
      <rPr>
        <sz val="10"/>
        <color indexed="8"/>
        <rFont val="Arial"/>
        <family val="2"/>
      </rPr>
      <t xml:space="preserve">   10/10</t>
    </r>
  </si>
  <si>
    <r>
      <t>100x50</t>
    </r>
    <r>
      <rPr>
        <sz val="10"/>
        <color indexed="8"/>
        <rFont val="Arial"/>
        <family val="2"/>
      </rPr>
      <t xml:space="preserve">    5x10</t>
    </r>
  </si>
  <si>
    <r>
      <t>100x30</t>
    </r>
    <r>
      <rPr>
        <sz val="10"/>
        <color indexed="8"/>
        <rFont val="Arial"/>
        <family val="2"/>
      </rPr>
      <t xml:space="preserve">    5x10</t>
    </r>
  </si>
  <si>
    <r>
      <t xml:space="preserve">  50x30 </t>
    </r>
    <r>
      <rPr>
        <sz val="10"/>
        <color indexed="8"/>
        <rFont val="Arial"/>
        <family val="2"/>
      </rPr>
      <t xml:space="preserve">   5x10</t>
    </r>
  </si>
  <si>
    <r>
      <t xml:space="preserve">  50x30</t>
    </r>
    <r>
      <rPr>
        <sz val="10"/>
        <color indexed="8"/>
        <rFont val="Arial"/>
        <family val="2"/>
      </rPr>
      <t xml:space="preserve">  10x10</t>
    </r>
  </si>
  <si>
    <t>100x30    10/10</t>
  </si>
  <si>
    <t>50x30    5x10</t>
  </si>
  <si>
    <t>100x50    5x10</t>
  </si>
  <si>
    <t>50x30    10x10</t>
  </si>
  <si>
    <t>100x30    5x10</t>
  </si>
  <si>
    <t>100x50     5x10</t>
  </si>
  <si>
    <t>50x30  10x10</t>
  </si>
  <si>
    <t>Wandhöhe</t>
  </si>
  <si>
    <t>incl. MwSt</t>
  </si>
  <si>
    <t>MwSt-Satz %</t>
  </si>
  <si>
    <t xml:space="preserve">Ihr Preis </t>
  </si>
  <si>
    <t>zzgl. MwSt</t>
  </si>
  <si>
    <t xml:space="preserve">Ihr Netto-Preis </t>
  </si>
  <si>
    <t>zzgl. Fracht €    netto</t>
  </si>
  <si>
    <t>zzgl. Fracht €    incl. MwSt</t>
  </si>
  <si>
    <t>Juni 2010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</si>
</sst>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8">
    <font>
      <sz val="10"/>
      <name val="Arial"/>
      <family val="0"/>
    </font>
    <font>
      <b/>
      <sz val="12"/>
      <name val="Arial"/>
      <family val="2"/>
    </font>
    <font>
      <b/>
      <sz val="10"/>
      <name val="Arial"/>
      <family val="2"/>
    </font>
    <font>
      <b/>
      <sz val="10"/>
      <color indexed="10"/>
      <name val="Arial"/>
      <family val="2"/>
    </font>
    <font>
      <sz val="10"/>
      <color indexed="10"/>
      <name val="Arial"/>
      <family val="2"/>
    </font>
    <font>
      <sz val="10"/>
      <color indexed="12"/>
      <name val="Arial"/>
      <family val="2"/>
    </font>
    <font>
      <sz val="10"/>
      <color indexed="8"/>
      <name val="Arial"/>
      <family val="2"/>
    </font>
    <font>
      <b/>
      <sz val="16"/>
      <color indexed="10"/>
      <name val="Arial"/>
      <family val="2"/>
    </font>
    <font>
      <sz val="10"/>
      <color indexed="9"/>
      <name val="Arial"/>
      <family val="2"/>
    </font>
    <font>
      <b/>
      <sz val="22"/>
      <color indexed="17"/>
      <name val="Arial"/>
      <family val="2"/>
    </font>
    <font>
      <b/>
      <sz val="16"/>
      <color indexed="8"/>
      <name val="Arial"/>
      <family val="2"/>
    </font>
    <font>
      <b/>
      <sz val="10"/>
      <color indexed="8"/>
      <name val="Arial"/>
      <family val="2"/>
    </font>
    <font>
      <b/>
      <sz val="9"/>
      <color indexed="8"/>
      <name val="Arial"/>
      <family val="2"/>
    </font>
    <font>
      <b/>
      <sz val="10"/>
      <color indexed="22"/>
      <name val="Arial"/>
      <family val="2"/>
    </font>
    <font>
      <b/>
      <sz val="12"/>
      <color indexed="17"/>
      <name val="Arial"/>
      <family val="2"/>
    </font>
    <font>
      <sz val="7"/>
      <name val="Arial"/>
      <family val="2"/>
    </font>
    <font>
      <sz val="9"/>
      <name val="Arial"/>
      <family val="2"/>
    </font>
    <font>
      <b/>
      <sz val="16"/>
      <name val="Arial"/>
      <family val="2"/>
    </font>
    <font>
      <u val="single"/>
      <sz val="9"/>
      <name val="Arial"/>
      <family val="2"/>
    </font>
    <font>
      <sz val="8"/>
      <name val="Arial"/>
      <family val="2"/>
    </font>
    <font>
      <b/>
      <sz val="9"/>
      <name val="Arial"/>
      <family val="2"/>
    </font>
    <font>
      <sz val="14"/>
      <color indexed="8"/>
      <name val="Arial"/>
      <family val="2"/>
    </font>
    <font>
      <b/>
      <sz val="18"/>
      <color indexed="17"/>
      <name val="Arial"/>
      <family val="2"/>
    </font>
    <font>
      <b/>
      <sz val="18"/>
      <color indexed="10"/>
      <name val="Arial"/>
      <family val="2"/>
    </font>
    <font>
      <sz val="14"/>
      <color indexed="17"/>
      <name val="Arial"/>
      <family val="2"/>
    </font>
    <font>
      <sz val="14"/>
      <color indexed="10"/>
      <name val="Arial"/>
      <family val="2"/>
    </font>
    <font>
      <sz val="8"/>
      <color indexed="17"/>
      <name val="Arial"/>
      <family val="2"/>
    </font>
    <font>
      <sz val="8"/>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2">
    <border>
      <left/>
      <right/>
      <top/>
      <bottom/>
      <diagonal/>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4"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4" fontId="0" fillId="0" borderId="0" xfId="0" applyNumberFormat="1" applyBorder="1" applyAlignment="1">
      <alignment/>
    </xf>
    <xf numFmtId="0" fontId="0" fillId="0" borderId="0" xfId="0" applyFill="1" applyBorder="1" applyAlignment="1">
      <alignment/>
    </xf>
    <xf numFmtId="0" fontId="2" fillId="0" borderId="0" xfId="0" applyFont="1" applyBorder="1" applyAlignment="1">
      <alignment horizontal="center"/>
    </xf>
    <xf numFmtId="0" fontId="4" fillId="0" borderId="0" xfId="0" applyFont="1" applyBorder="1" applyAlignment="1">
      <alignment horizontal="center"/>
    </xf>
    <xf numFmtId="2" fontId="4" fillId="0" borderId="0" xfId="0" applyNumberFormat="1" applyFont="1" applyBorder="1" applyAlignment="1">
      <alignment/>
    </xf>
    <xf numFmtId="0" fontId="4" fillId="0" borderId="0" xfId="0" applyFont="1" applyAlignment="1">
      <alignment/>
    </xf>
    <xf numFmtId="4" fontId="2"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horizontal="center"/>
    </xf>
    <xf numFmtId="4" fontId="3" fillId="0" borderId="0" xfId="0" applyNumberFormat="1" applyFont="1" applyBorder="1" applyAlignment="1">
      <alignment/>
    </xf>
    <xf numFmtId="4" fontId="0" fillId="0" borderId="0" xfId="0" applyNumberFormat="1" applyAlignment="1">
      <alignment horizontal="center"/>
    </xf>
    <xf numFmtId="4" fontId="5" fillId="0" borderId="0" xfId="0" applyNumberFormat="1" applyFont="1" applyAlignment="1">
      <alignment horizontal="center"/>
    </xf>
    <xf numFmtId="4" fontId="5" fillId="0" borderId="0" xfId="0" applyNumberFormat="1" applyFont="1" applyAlignment="1">
      <alignment/>
    </xf>
    <xf numFmtId="0" fontId="5" fillId="0" borderId="0" xfId="0" applyFont="1" applyAlignment="1">
      <alignment/>
    </xf>
    <xf numFmtId="4" fontId="4" fillId="0" borderId="0" xfId="0" applyNumberFormat="1" applyFont="1" applyBorder="1" applyAlignment="1">
      <alignment/>
    </xf>
    <xf numFmtId="4" fontId="0" fillId="0" borderId="0" xfId="0" applyNumberFormat="1"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horizontal="center"/>
    </xf>
    <xf numFmtId="0" fontId="0" fillId="2" borderId="1" xfId="0" applyFill="1" applyBorder="1" applyAlignment="1">
      <alignment/>
    </xf>
    <xf numFmtId="0" fontId="10" fillId="2" borderId="2" xfId="0" applyFont="1" applyFill="1" applyBorder="1" applyAlignment="1">
      <alignment/>
    </xf>
    <xf numFmtId="0" fontId="10" fillId="2" borderId="3" xfId="0" applyFont="1" applyFill="1" applyBorder="1" applyAlignment="1">
      <alignment horizontal="center"/>
    </xf>
    <xf numFmtId="0" fontId="0" fillId="2" borderId="4" xfId="0" applyFill="1" applyBorder="1" applyAlignment="1">
      <alignment/>
    </xf>
    <xf numFmtId="0" fontId="7" fillId="2" borderId="5" xfId="0" applyFont="1" applyFill="1" applyBorder="1" applyAlignment="1">
      <alignment/>
    </xf>
    <xf numFmtId="4" fontId="12" fillId="0" borderId="6" xfId="0" applyNumberFormat="1" applyFont="1" applyBorder="1" applyAlignment="1">
      <alignment horizontal="center"/>
    </xf>
    <xf numFmtId="9" fontId="12" fillId="0" borderId="7" xfId="0" applyNumberFormat="1" applyFont="1" applyBorder="1" applyAlignment="1">
      <alignment horizontal="center"/>
    </xf>
    <xf numFmtId="0" fontId="3" fillId="2" borderId="0" xfId="0" applyFont="1" applyFill="1" applyBorder="1" applyAlignment="1">
      <alignment/>
    </xf>
    <xf numFmtId="0" fontId="0" fillId="2" borderId="0" xfId="0" applyFill="1" applyBorder="1" applyAlignment="1">
      <alignment horizontal="center"/>
    </xf>
    <xf numFmtId="0" fontId="0" fillId="2" borderId="0" xfId="0" applyFill="1" applyBorder="1" applyAlignment="1">
      <alignment/>
    </xf>
    <xf numFmtId="0" fontId="0" fillId="2" borderId="8" xfId="0" applyFill="1" applyBorder="1" applyAlignment="1">
      <alignment horizontal="center"/>
    </xf>
    <xf numFmtId="0" fontId="0" fillId="2" borderId="9" xfId="0" applyFill="1" applyBorder="1" applyAlignment="1">
      <alignment/>
    </xf>
    <xf numFmtId="0" fontId="0" fillId="2" borderId="10" xfId="0" applyFill="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11" fillId="0" borderId="16" xfId="0" applyFont="1" applyBorder="1" applyAlignment="1">
      <alignment horizontal="left" vertical="center"/>
    </xf>
    <xf numFmtId="0" fontId="11" fillId="0" borderId="14" xfId="0" applyFont="1" applyBorder="1" applyAlignment="1">
      <alignment horizontal="left" vertical="center"/>
    </xf>
    <xf numFmtId="0" fontId="11" fillId="0" borderId="14" xfId="0" applyFont="1" applyFill="1" applyBorder="1" applyAlignment="1">
      <alignment horizontal="left" vertical="center"/>
    </xf>
    <xf numFmtId="0" fontId="3" fillId="2" borderId="17" xfId="0" applyFont="1" applyFill="1" applyBorder="1" applyAlignment="1">
      <alignment horizontal="center"/>
    </xf>
    <xf numFmtId="0" fontId="3" fillId="2" borderId="18" xfId="0" applyFont="1" applyFill="1" applyBorder="1" applyAlignment="1">
      <alignment horizontal="center"/>
    </xf>
    <xf numFmtId="164" fontId="9" fillId="0" borderId="19" xfId="0" applyNumberFormat="1" applyFont="1" applyFill="1" applyBorder="1" applyAlignment="1">
      <alignment horizontal="center"/>
    </xf>
    <xf numFmtId="0" fontId="0" fillId="2" borderId="20" xfId="0" applyFill="1" applyBorder="1" applyAlignment="1">
      <alignment/>
    </xf>
    <xf numFmtId="0" fontId="3" fillId="2" borderId="21" xfId="0" applyFont="1" applyFill="1" applyBorder="1" applyAlignment="1">
      <alignment horizontal="center"/>
    </xf>
    <xf numFmtId="4" fontId="13" fillId="2" borderId="17" xfId="0" applyNumberFormat="1" applyFont="1" applyFill="1" applyBorder="1" applyAlignment="1">
      <alignment horizontal="center"/>
    </xf>
    <xf numFmtId="4" fontId="13" fillId="2" borderId="18" xfId="0" applyNumberFormat="1" applyFont="1" applyFill="1" applyBorder="1" applyAlignment="1">
      <alignment horizontal="center"/>
    </xf>
    <xf numFmtId="4" fontId="13" fillId="2" borderId="21" xfId="0" applyNumberFormat="1" applyFont="1" applyFill="1" applyBorder="1" applyAlignment="1">
      <alignment horizontal="center"/>
    </xf>
    <xf numFmtId="4" fontId="13" fillId="2" borderId="22" xfId="0" applyNumberFormat="1" applyFont="1" applyFill="1" applyBorder="1" applyAlignment="1">
      <alignment horizontal="center"/>
    </xf>
    <xf numFmtId="4" fontId="13" fillId="2" borderId="23" xfId="0" applyNumberFormat="1" applyFont="1" applyFill="1" applyBorder="1" applyAlignment="1">
      <alignment horizontal="center"/>
    </xf>
    <xf numFmtId="4" fontId="13" fillId="2" borderId="24" xfId="0" applyNumberFormat="1" applyFont="1" applyFill="1" applyBorder="1" applyAlignment="1">
      <alignment horizontal="center"/>
    </xf>
    <xf numFmtId="0" fontId="2" fillId="2" borderId="4" xfId="0" applyFont="1" applyFill="1" applyBorder="1" applyAlignment="1">
      <alignment horizontal="left" vertical="center"/>
    </xf>
    <xf numFmtId="0" fontId="0" fillId="2" borderId="0" xfId="0" applyFill="1" applyBorder="1" applyAlignment="1">
      <alignment horizontal="right"/>
    </xf>
    <xf numFmtId="0" fontId="17" fillId="2" borderId="14" xfId="0" applyFont="1" applyFill="1" applyBorder="1" applyAlignment="1">
      <alignment horizontal="center"/>
    </xf>
    <xf numFmtId="0" fontId="17" fillId="2" borderId="25" xfId="0" applyFont="1" applyFill="1" applyBorder="1" applyAlignment="1">
      <alignment horizontal="center"/>
    </xf>
    <xf numFmtId="0" fontId="17" fillId="2" borderId="26" xfId="0" applyFont="1" applyFill="1" applyBorder="1" applyAlignment="1">
      <alignment horizontal="center"/>
    </xf>
    <xf numFmtId="0" fontId="7" fillId="0" borderId="27" xfId="0" applyFont="1" applyFill="1" applyBorder="1" applyAlignment="1" applyProtection="1">
      <alignment horizontal="center"/>
      <protection locked="0"/>
    </xf>
    <xf numFmtId="4" fontId="3" fillId="0" borderId="6" xfId="0" applyNumberFormat="1" applyFont="1" applyBorder="1" applyAlignment="1" applyProtection="1">
      <alignment horizontal="center"/>
      <protection locked="0"/>
    </xf>
    <xf numFmtId="4" fontId="3" fillId="0" borderId="19" xfId="0" applyNumberFormat="1" applyFont="1" applyBorder="1" applyAlignment="1" applyProtection="1">
      <alignment horizontal="center"/>
      <protection locked="0"/>
    </xf>
    <xf numFmtId="0" fontId="4" fillId="0" borderId="0" xfId="0" applyFont="1" applyBorder="1" applyAlignment="1">
      <alignment/>
    </xf>
    <xf numFmtId="0" fontId="4" fillId="0" borderId="0" xfId="0" applyFont="1" applyFill="1" applyBorder="1" applyAlignment="1">
      <alignment horizontal="center"/>
    </xf>
    <xf numFmtId="0" fontId="14" fillId="3" borderId="28" xfId="0" applyFont="1" applyFill="1" applyBorder="1" applyAlignment="1">
      <alignment horizontal="center"/>
    </xf>
    <xf numFmtId="0" fontId="14" fillId="3" borderId="29" xfId="0" applyFont="1" applyFill="1" applyBorder="1" applyAlignment="1">
      <alignment horizontal="center"/>
    </xf>
    <xf numFmtId="0" fontId="14" fillId="3" borderId="25" xfId="0" applyFont="1" applyFill="1" applyBorder="1" applyAlignment="1">
      <alignment horizontal="center"/>
    </xf>
    <xf numFmtId="0" fontId="14" fillId="3" borderId="26" xfId="0" applyFont="1" applyFill="1" applyBorder="1" applyAlignment="1">
      <alignment horizontal="center"/>
    </xf>
    <xf numFmtId="0" fontId="14" fillId="3" borderId="30" xfId="0" applyFont="1" applyFill="1" applyBorder="1" applyAlignment="1">
      <alignment horizontal="center"/>
    </xf>
    <xf numFmtId="0" fontId="14" fillId="3" borderId="31" xfId="0" applyFont="1" applyFill="1" applyBorder="1" applyAlignment="1">
      <alignment horizontal="center"/>
    </xf>
    <xf numFmtId="164" fontId="9" fillId="0" borderId="27" xfId="0" applyNumberFormat="1" applyFont="1" applyFill="1" applyBorder="1" applyAlignment="1">
      <alignment horizontal="center"/>
    </xf>
    <xf numFmtId="164" fontId="8" fillId="0" borderId="0" xfId="0" applyNumberFormat="1" applyFont="1" applyAlignment="1">
      <alignment/>
    </xf>
    <xf numFmtId="4" fontId="6" fillId="0" borderId="0" xfId="0" applyNumberFormat="1" applyFont="1" applyBorder="1" applyAlignment="1">
      <alignment/>
    </xf>
    <xf numFmtId="0" fontId="4" fillId="0" borderId="0" xfId="0" applyFont="1" applyBorder="1" applyAlignment="1">
      <alignment horizontal="right"/>
    </xf>
    <xf numFmtId="0" fontId="8" fillId="0" borderId="0" xfId="0" applyFont="1" applyBorder="1" applyAlignment="1">
      <alignment/>
    </xf>
    <xf numFmtId="0" fontId="0" fillId="0" borderId="28" xfId="0" applyBorder="1" applyAlignment="1">
      <alignment horizontal="right"/>
    </xf>
    <xf numFmtId="1" fontId="21" fillId="0" borderId="28"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7" xfId="0" applyBorder="1" applyAlignment="1" applyProtection="1">
      <alignment/>
      <protection locked="0"/>
    </xf>
    <xf numFmtId="0" fontId="0" fillId="0" borderId="6" xfId="0" applyBorder="1" applyAlignment="1" applyProtection="1">
      <alignment/>
      <protection locked="0"/>
    </xf>
    <xf numFmtId="0" fontId="0" fillId="0" borderId="19" xfId="0" applyBorder="1" applyAlignment="1" applyProtection="1">
      <alignment/>
      <protection locked="0"/>
    </xf>
    <xf numFmtId="164" fontId="22" fillId="2" borderId="19" xfId="0" applyNumberFormat="1" applyFont="1" applyFill="1" applyBorder="1" applyAlignment="1">
      <alignment horizontal="center"/>
    </xf>
    <xf numFmtId="164" fontId="23" fillId="2" borderId="19" xfId="0" applyNumberFormat="1" applyFont="1" applyFill="1" applyBorder="1" applyAlignment="1">
      <alignment horizontal="center"/>
    </xf>
    <xf numFmtId="0" fontId="24" fillId="0" borderId="7" xfId="0" applyFont="1" applyBorder="1" applyAlignment="1">
      <alignment horizontal="center"/>
    </xf>
    <xf numFmtId="0" fontId="24" fillId="0" borderId="6" xfId="0" applyFont="1" applyBorder="1" applyAlignment="1">
      <alignment horizontal="center"/>
    </xf>
    <xf numFmtId="0" fontId="25" fillId="0" borderId="7" xfId="0" applyFont="1" applyBorder="1" applyAlignment="1">
      <alignment horizontal="center"/>
    </xf>
    <xf numFmtId="0" fontId="25" fillId="0" borderId="6" xfId="0" applyFont="1" applyBorder="1" applyAlignment="1">
      <alignment horizontal="center"/>
    </xf>
    <xf numFmtId="0" fontId="26" fillId="0" borderId="0" xfId="0" applyFont="1" applyAlignment="1" applyProtection="1">
      <alignment horizontal="center"/>
      <protection locked="0"/>
    </xf>
    <xf numFmtId="0" fontId="27" fillId="0" borderId="0" xfId="0" applyFont="1" applyAlignment="1" applyProtection="1">
      <alignment horizontal="center"/>
      <protection locked="0"/>
    </xf>
    <xf numFmtId="49" fontId="0" fillId="0" borderId="0" xfId="0" applyNumberFormat="1" applyAlignment="1">
      <alignment horizontal="center"/>
    </xf>
  </cellXfs>
  <cellStyles count="6">
    <cellStyle name="Normal" xfId="0"/>
    <cellStyle name="Comma" xfId="15"/>
    <cellStyle name="Comma [0]" xfId="16"/>
    <cellStyle name="Percent" xfId="17"/>
    <cellStyle name="Currency" xfId="18"/>
    <cellStyle name="Currency [0]" xfId="19"/>
  </cellStyles>
  <dxfs count="2">
    <dxf>
      <font>
        <color rgb="FF00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47</xdr:row>
      <xdr:rowOff>38100</xdr:rowOff>
    </xdr:from>
    <xdr:to>
      <xdr:col>6</xdr:col>
      <xdr:colOff>647700</xdr:colOff>
      <xdr:row>50</xdr:row>
      <xdr:rowOff>38100</xdr:rowOff>
    </xdr:to>
    <xdr:sp>
      <xdr:nvSpPr>
        <xdr:cNvPr id="1" name="AutoShape 1"/>
        <xdr:cNvSpPr>
          <a:spLocks/>
        </xdr:cNvSpPr>
      </xdr:nvSpPr>
      <xdr:spPr>
        <a:xfrm>
          <a:off x="3095625" y="8496300"/>
          <a:ext cx="609600" cy="4857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35</xdr:row>
      <xdr:rowOff>9525</xdr:rowOff>
    </xdr:from>
    <xdr:to>
      <xdr:col>6</xdr:col>
      <xdr:colOff>657225</xdr:colOff>
      <xdr:row>38</xdr:row>
      <xdr:rowOff>19050</xdr:rowOff>
    </xdr:to>
    <xdr:sp>
      <xdr:nvSpPr>
        <xdr:cNvPr id="2" name="AutoShape 2"/>
        <xdr:cNvSpPr>
          <a:spLocks/>
        </xdr:cNvSpPr>
      </xdr:nvSpPr>
      <xdr:spPr>
        <a:xfrm>
          <a:off x="3105150" y="6505575"/>
          <a:ext cx="609600" cy="5048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40</xdr:row>
      <xdr:rowOff>95250</xdr:rowOff>
    </xdr:from>
    <xdr:to>
      <xdr:col>9</xdr:col>
      <xdr:colOff>152400</xdr:colOff>
      <xdr:row>44</xdr:row>
      <xdr:rowOff>114300</xdr:rowOff>
    </xdr:to>
    <xdr:sp>
      <xdr:nvSpPr>
        <xdr:cNvPr id="3" name="AutoShape 4"/>
        <xdr:cNvSpPr>
          <a:spLocks/>
        </xdr:cNvSpPr>
      </xdr:nvSpPr>
      <xdr:spPr>
        <a:xfrm>
          <a:off x="4924425" y="7419975"/>
          <a:ext cx="485775" cy="666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33</xdr:row>
      <xdr:rowOff>9525</xdr:rowOff>
    </xdr:from>
    <xdr:to>
      <xdr:col>6</xdr:col>
      <xdr:colOff>9525</xdr:colOff>
      <xdr:row>33</xdr:row>
      <xdr:rowOff>9525</xdr:rowOff>
    </xdr:to>
    <xdr:sp>
      <xdr:nvSpPr>
        <xdr:cNvPr id="4" name="Line 5"/>
        <xdr:cNvSpPr>
          <a:spLocks/>
        </xdr:cNvSpPr>
      </xdr:nvSpPr>
      <xdr:spPr>
        <a:xfrm flipV="1">
          <a:off x="419100" y="6038850"/>
          <a:ext cx="26479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9525</xdr:rowOff>
    </xdr:from>
    <xdr:to>
      <xdr:col>3</xdr:col>
      <xdr:colOff>9525</xdr:colOff>
      <xdr:row>39</xdr:row>
      <xdr:rowOff>161925</xdr:rowOff>
    </xdr:to>
    <xdr:sp>
      <xdr:nvSpPr>
        <xdr:cNvPr id="5" name="Line 6"/>
        <xdr:cNvSpPr>
          <a:spLocks/>
        </xdr:cNvSpPr>
      </xdr:nvSpPr>
      <xdr:spPr>
        <a:xfrm>
          <a:off x="428625" y="6038850"/>
          <a:ext cx="0" cy="12858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40</xdr:row>
      <xdr:rowOff>9525</xdr:rowOff>
    </xdr:to>
    <xdr:sp>
      <xdr:nvSpPr>
        <xdr:cNvPr id="6" name="Line 7"/>
        <xdr:cNvSpPr>
          <a:spLocks/>
        </xdr:cNvSpPr>
      </xdr:nvSpPr>
      <xdr:spPr>
        <a:xfrm>
          <a:off x="3057525" y="6029325"/>
          <a:ext cx="0" cy="13049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161925</xdr:rowOff>
    </xdr:from>
    <xdr:to>
      <xdr:col>6</xdr:col>
      <xdr:colOff>0</xdr:colOff>
      <xdr:row>53</xdr:row>
      <xdr:rowOff>0</xdr:rowOff>
    </xdr:to>
    <xdr:sp>
      <xdr:nvSpPr>
        <xdr:cNvPr id="7" name="Rectangle 9"/>
        <xdr:cNvSpPr>
          <a:spLocks/>
        </xdr:cNvSpPr>
      </xdr:nvSpPr>
      <xdr:spPr>
        <a:xfrm>
          <a:off x="419100" y="8134350"/>
          <a:ext cx="2638425" cy="12954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45</xdr:row>
      <xdr:rowOff>0</xdr:rowOff>
    </xdr:from>
    <xdr:to>
      <xdr:col>9</xdr:col>
      <xdr:colOff>885825</xdr:colOff>
      <xdr:row>45</xdr:row>
      <xdr:rowOff>0</xdr:rowOff>
    </xdr:to>
    <xdr:sp>
      <xdr:nvSpPr>
        <xdr:cNvPr id="8" name="Line 10"/>
        <xdr:cNvSpPr>
          <a:spLocks/>
        </xdr:cNvSpPr>
      </xdr:nvSpPr>
      <xdr:spPr>
        <a:xfrm>
          <a:off x="3762375" y="8134350"/>
          <a:ext cx="23812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45</xdr:row>
      <xdr:rowOff>0</xdr:rowOff>
    </xdr:from>
    <xdr:to>
      <xdr:col>10</xdr:col>
      <xdr:colOff>0</xdr:colOff>
      <xdr:row>53</xdr:row>
      <xdr:rowOff>0</xdr:rowOff>
    </xdr:to>
    <xdr:sp>
      <xdr:nvSpPr>
        <xdr:cNvPr id="9" name="Line 11"/>
        <xdr:cNvSpPr>
          <a:spLocks/>
        </xdr:cNvSpPr>
      </xdr:nvSpPr>
      <xdr:spPr>
        <a:xfrm>
          <a:off x="6143625" y="8134350"/>
          <a:ext cx="0" cy="12954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53</xdr:row>
      <xdr:rowOff>0</xdr:rowOff>
    </xdr:from>
    <xdr:to>
      <xdr:col>10</xdr:col>
      <xdr:colOff>0</xdr:colOff>
      <xdr:row>53</xdr:row>
      <xdr:rowOff>0</xdr:rowOff>
    </xdr:to>
    <xdr:sp>
      <xdr:nvSpPr>
        <xdr:cNvPr id="10" name="Line 12"/>
        <xdr:cNvSpPr>
          <a:spLocks/>
        </xdr:cNvSpPr>
      </xdr:nvSpPr>
      <xdr:spPr>
        <a:xfrm flipV="1">
          <a:off x="3771900" y="9429750"/>
          <a:ext cx="23717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33</xdr:row>
      <xdr:rowOff>9525</xdr:rowOff>
    </xdr:from>
    <xdr:to>
      <xdr:col>10</xdr:col>
      <xdr:colOff>0</xdr:colOff>
      <xdr:row>33</xdr:row>
      <xdr:rowOff>9525</xdr:rowOff>
    </xdr:to>
    <xdr:sp>
      <xdr:nvSpPr>
        <xdr:cNvPr id="11" name="Line 13"/>
        <xdr:cNvSpPr>
          <a:spLocks/>
        </xdr:cNvSpPr>
      </xdr:nvSpPr>
      <xdr:spPr>
        <a:xfrm>
          <a:off x="3762375" y="6038850"/>
          <a:ext cx="23812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33</xdr:row>
      <xdr:rowOff>9525</xdr:rowOff>
    </xdr:from>
    <xdr:to>
      <xdr:col>10</xdr:col>
      <xdr:colOff>9525</xdr:colOff>
      <xdr:row>40</xdr:row>
      <xdr:rowOff>0</xdr:rowOff>
    </xdr:to>
    <xdr:sp>
      <xdr:nvSpPr>
        <xdr:cNvPr id="12" name="Line 14"/>
        <xdr:cNvSpPr>
          <a:spLocks/>
        </xdr:cNvSpPr>
      </xdr:nvSpPr>
      <xdr:spPr>
        <a:xfrm>
          <a:off x="6153150" y="6038850"/>
          <a:ext cx="0" cy="12858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40</xdr:row>
      <xdr:rowOff>114300</xdr:rowOff>
    </xdr:from>
    <xdr:to>
      <xdr:col>4</xdr:col>
      <xdr:colOff>685800</xdr:colOff>
      <xdr:row>44</xdr:row>
      <xdr:rowOff>133350</xdr:rowOff>
    </xdr:to>
    <xdr:sp>
      <xdr:nvSpPr>
        <xdr:cNvPr id="13" name="AutoShape 3"/>
        <xdr:cNvSpPr>
          <a:spLocks/>
        </xdr:cNvSpPr>
      </xdr:nvSpPr>
      <xdr:spPr>
        <a:xfrm>
          <a:off x="1524000" y="7439025"/>
          <a:ext cx="485775" cy="666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142875</xdr:rowOff>
    </xdr:from>
    <xdr:to>
      <xdr:col>9</xdr:col>
      <xdr:colOff>0</xdr:colOff>
      <xdr:row>15</xdr:row>
      <xdr:rowOff>133350</xdr:rowOff>
    </xdr:to>
    <xdr:sp>
      <xdr:nvSpPr>
        <xdr:cNvPr id="14" name="Rectangle 19"/>
        <xdr:cNvSpPr>
          <a:spLocks/>
        </xdr:cNvSpPr>
      </xdr:nvSpPr>
      <xdr:spPr>
        <a:xfrm>
          <a:off x="419100" y="1276350"/>
          <a:ext cx="4838700" cy="15716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8</xdr:row>
      <xdr:rowOff>47625</xdr:rowOff>
    </xdr:from>
    <xdr:to>
      <xdr:col>8</xdr:col>
      <xdr:colOff>619125</xdr:colOff>
      <xdr:row>15</xdr:row>
      <xdr:rowOff>38100</xdr:rowOff>
    </xdr:to>
    <xdr:sp>
      <xdr:nvSpPr>
        <xdr:cNvPr id="15" name="TextBox 18"/>
        <xdr:cNvSpPr txBox="1">
          <a:spLocks noChangeArrowheads="1"/>
        </xdr:cNvSpPr>
      </xdr:nvSpPr>
      <xdr:spPr>
        <a:xfrm>
          <a:off x="485775" y="1343025"/>
          <a:ext cx="4686300"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Kalkulation Steinzaun SZ 30 forte</a:t>
          </a:r>
          <a:r>
            <a:rPr lang="en-US" cap="none" sz="1000" b="0" i="0" u="none" baseline="0">
              <a:latin typeface="Arial"/>
              <a:ea typeface="Arial"/>
              <a:cs typeface="Arial"/>
            </a:rPr>
            <a:t>
g</a:t>
          </a:r>
          <a:r>
            <a:rPr lang="en-US" cap="none" sz="900" b="0" i="0" u="none" baseline="0">
              <a:latin typeface="Arial"/>
              <a:ea typeface="Arial"/>
              <a:cs typeface="Arial"/>
            </a:rPr>
            <a:t>eben Sie rechts die gewünschte Wandlänge in vollen Metern in der Spalte der gewünschten Höhe ein, es sind auch Mischhöhen möglich. 
Der Einkaufspreis erscheint in grünen Zahlen.                                                        
            Lesen Sie den Materialbedarf </a:t>
          </a:r>
          <a:r>
            <a:rPr lang="en-US" cap="none" sz="900" b="0" i="0" u="sng" baseline="0">
              <a:latin typeface="Arial"/>
              <a:ea typeface="Arial"/>
              <a:cs typeface="Arial"/>
            </a:rPr>
            <a:t>hier</a:t>
          </a:r>
          <a:r>
            <a:rPr lang="en-US" cap="none" sz="900" b="0" i="0" u="none" baseline="0">
              <a:latin typeface="Arial"/>
              <a:ea typeface="Arial"/>
              <a:cs typeface="Arial"/>
            </a:rPr>
            <a:t> ab. </a:t>
          </a:r>
          <a:r>
            <a:rPr lang="en-US" cap="none" sz="1000" b="0" i="0" u="none" baseline="0">
              <a:latin typeface="Arial"/>
              <a:ea typeface="Arial"/>
              <a:cs typeface="Arial"/>
            </a:rPr>
            <a:t>
                                                                           </a:t>
          </a:r>
          <a:r>
            <a:rPr lang="en-US" cap="none" sz="800" b="0" i="0" u="none" baseline="0">
              <a:latin typeface="Arial"/>
              <a:ea typeface="Arial"/>
              <a:cs typeface="Arial"/>
            </a:rPr>
            <a:t>             die </a:t>
          </a:r>
          <a:r>
            <a:rPr lang="en-US" cap="none" sz="700" b="0" i="0" u="none" baseline="0">
              <a:latin typeface="Arial"/>
              <a:ea typeface="Arial"/>
              <a:cs typeface="Arial"/>
            </a:rPr>
            <a:t>Anzahl der Gitter 50x30  5x10
                                                                                                                                                                                           ist immer gleich</a:t>
          </a:r>
        </a:p>
      </xdr:txBody>
    </xdr:sp>
    <xdr:clientData/>
  </xdr:twoCellAnchor>
  <xdr:twoCellAnchor>
    <xdr:from>
      <xdr:col>10</xdr:col>
      <xdr:colOff>257175</xdr:colOff>
      <xdr:row>34</xdr:row>
      <xdr:rowOff>57150</xdr:rowOff>
    </xdr:from>
    <xdr:to>
      <xdr:col>11</xdr:col>
      <xdr:colOff>1076325</xdr:colOff>
      <xdr:row>49</xdr:row>
      <xdr:rowOff>85725</xdr:rowOff>
    </xdr:to>
    <xdr:sp>
      <xdr:nvSpPr>
        <xdr:cNvPr id="16" name="TextBox 20"/>
        <xdr:cNvSpPr txBox="1">
          <a:spLocks noChangeArrowheads="1"/>
        </xdr:cNvSpPr>
      </xdr:nvSpPr>
      <xdr:spPr>
        <a:xfrm>
          <a:off x="6400800" y="6391275"/>
          <a:ext cx="2200275"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Schematische Darstellung 
           des Aufbaues einer Wand
</a:t>
          </a:r>
          <a:r>
            <a:rPr lang="en-US" cap="none" sz="1000" b="0" i="0" u="none" baseline="0">
              <a:latin typeface="Arial"/>
              <a:ea typeface="Arial"/>
              <a:cs typeface="Arial"/>
            </a:rPr>
            <a:t>
</a:t>
          </a:r>
          <a:r>
            <a:rPr lang="en-US" cap="none" sz="900" b="0" i="0" u="none" baseline="0">
              <a:latin typeface="Arial"/>
              <a:ea typeface="Arial"/>
              <a:cs typeface="Arial"/>
            </a:rPr>
            <a:t>Wir liefern 4 Module:
</a:t>
          </a:r>
          <a:r>
            <a:rPr lang="en-US" cap="none" sz="900" b="1" i="0" u="none" baseline="0">
              <a:latin typeface="Arial"/>
              <a:ea typeface="Arial"/>
              <a:cs typeface="Arial"/>
            </a:rPr>
            <a:t>Modul 1 </a:t>
          </a:r>
          <a:r>
            <a:rPr lang="en-US" cap="none" sz="900" b="0" i="0" u="none" baseline="0">
              <a:latin typeface="Arial"/>
              <a:ea typeface="Arial"/>
              <a:cs typeface="Arial"/>
            </a:rPr>
            <a:t>
ist bei jeder Wand der links unten 
beginnende Korb. 
Er besteht komplett aus sechs Seiten.
</a:t>
          </a:r>
          <a:r>
            <a:rPr lang="en-US" cap="none" sz="900" b="1" i="0" u="none" baseline="0">
              <a:latin typeface="Arial"/>
              <a:ea typeface="Arial"/>
              <a:cs typeface="Arial"/>
            </a:rPr>
            <a:t>Module 2 bis 4 </a:t>
          </a:r>
          <a:r>
            <a:rPr lang="en-US" cap="none" sz="900" b="0" i="0" u="none" baseline="0">
              <a:latin typeface="Arial"/>
              <a:ea typeface="Arial"/>
              <a:cs typeface="Arial"/>
            </a:rPr>
            <a:t>
hier fehlen Böden und/oder Seitenteile.
Doppelter Einbau ist nicht nötig. </a:t>
          </a:r>
        </a:p>
      </xdr:txBody>
    </xdr:sp>
    <xdr:clientData/>
  </xdr:twoCellAnchor>
  <xdr:twoCellAnchor>
    <xdr:from>
      <xdr:col>2</xdr:col>
      <xdr:colOff>104775</xdr:colOff>
      <xdr:row>31</xdr:row>
      <xdr:rowOff>47625</xdr:rowOff>
    </xdr:from>
    <xdr:to>
      <xdr:col>11</xdr:col>
      <xdr:colOff>1219200</xdr:colOff>
      <xdr:row>54</xdr:row>
      <xdr:rowOff>38100</xdr:rowOff>
    </xdr:to>
    <xdr:sp>
      <xdr:nvSpPr>
        <xdr:cNvPr id="17" name="Rectangle 21"/>
        <xdr:cNvSpPr>
          <a:spLocks/>
        </xdr:cNvSpPr>
      </xdr:nvSpPr>
      <xdr:spPr>
        <a:xfrm>
          <a:off x="342900" y="5619750"/>
          <a:ext cx="8401050" cy="401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142875</xdr:rowOff>
    </xdr:from>
    <xdr:to>
      <xdr:col>9</xdr:col>
      <xdr:colOff>809625</xdr:colOff>
      <xdr:row>13</xdr:row>
      <xdr:rowOff>142875</xdr:rowOff>
    </xdr:to>
    <xdr:sp>
      <xdr:nvSpPr>
        <xdr:cNvPr id="18" name="Line 22"/>
        <xdr:cNvSpPr>
          <a:spLocks/>
        </xdr:cNvSpPr>
      </xdr:nvSpPr>
      <xdr:spPr>
        <a:xfrm>
          <a:off x="5276850" y="2362200"/>
          <a:ext cx="7905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657225</xdr:colOff>
      <xdr:row>18</xdr:row>
      <xdr:rowOff>28575</xdr:rowOff>
    </xdr:from>
    <xdr:to>
      <xdr:col>10</xdr:col>
      <xdr:colOff>657225</xdr:colOff>
      <xdr:row>26</xdr:row>
      <xdr:rowOff>85725</xdr:rowOff>
    </xdr:to>
    <xdr:sp>
      <xdr:nvSpPr>
        <xdr:cNvPr id="19" name="Line 24"/>
        <xdr:cNvSpPr>
          <a:spLocks/>
        </xdr:cNvSpPr>
      </xdr:nvSpPr>
      <xdr:spPr>
        <a:xfrm>
          <a:off x="6800850" y="3352800"/>
          <a:ext cx="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695325</xdr:colOff>
      <xdr:row>18</xdr:row>
      <xdr:rowOff>28575</xdr:rowOff>
    </xdr:from>
    <xdr:to>
      <xdr:col>11</xdr:col>
      <xdr:colOff>695325</xdr:colOff>
      <xdr:row>26</xdr:row>
      <xdr:rowOff>85725</xdr:rowOff>
    </xdr:to>
    <xdr:sp>
      <xdr:nvSpPr>
        <xdr:cNvPr id="20" name="Line 26"/>
        <xdr:cNvSpPr>
          <a:spLocks/>
        </xdr:cNvSpPr>
      </xdr:nvSpPr>
      <xdr:spPr>
        <a:xfrm>
          <a:off x="8220075" y="3352800"/>
          <a:ext cx="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666750</xdr:colOff>
      <xdr:row>18</xdr:row>
      <xdr:rowOff>57150</xdr:rowOff>
    </xdr:from>
    <xdr:to>
      <xdr:col>12</xdr:col>
      <xdr:colOff>666750</xdr:colOff>
      <xdr:row>26</xdr:row>
      <xdr:rowOff>114300</xdr:rowOff>
    </xdr:to>
    <xdr:sp>
      <xdr:nvSpPr>
        <xdr:cNvPr id="21" name="Line 27"/>
        <xdr:cNvSpPr>
          <a:spLocks/>
        </xdr:cNvSpPr>
      </xdr:nvSpPr>
      <xdr:spPr>
        <a:xfrm>
          <a:off x="9572625" y="3381375"/>
          <a:ext cx="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695325</xdr:colOff>
      <xdr:row>18</xdr:row>
      <xdr:rowOff>28575</xdr:rowOff>
    </xdr:from>
    <xdr:to>
      <xdr:col>13</xdr:col>
      <xdr:colOff>695325</xdr:colOff>
      <xdr:row>26</xdr:row>
      <xdr:rowOff>85725</xdr:rowOff>
    </xdr:to>
    <xdr:sp>
      <xdr:nvSpPr>
        <xdr:cNvPr id="22" name="Line 28"/>
        <xdr:cNvSpPr>
          <a:spLocks/>
        </xdr:cNvSpPr>
      </xdr:nvSpPr>
      <xdr:spPr>
        <a:xfrm>
          <a:off x="10982325" y="3352800"/>
          <a:ext cx="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13</xdr:row>
      <xdr:rowOff>257175</xdr:rowOff>
    </xdr:from>
    <xdr:to>
      <xdr:col>6</xdr:col>
      <xdr:colOff>485775</xdr:colOff>
      <xdr:row>15</xdr:row>
      <xdr:rowOff>200025</xdr:rowOff>
    </xdr:to>
    <xdr:sp>
      <xdr:nvSpPr>
        <xdr:cNvPr id="23" name="Line 30"/>
        <xdr:cNvSpPr>
          <a:spLocks/>
        </xdr:cNvSpPr>
      </xdr:nvSpPr>
      <xdr:spPr>
        <a:xfrm>
          <a:off x="2505075" y="2476500"/>
          <a:ext cx="10382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15</xdr:row>
      <xdr:rowOff>209550</xdr:rowOff>
    </xdr:from>
    <xdr:to>
      <xdr:col>8</xdr:col>
      <xdr:colOff>361950</xdr:colOff>
      <xdr:row>15</xdr:row>
      <xdr:rowOff>209550</xdr:rowOff>
    </xdr:to>
    <xdr:sp>
      <xdr:nvSpPr>
        <xdr:cNvPr id="24" name="Line 31"/>
        <xdr:cNvSpPr>
          <a:spLocks/>
        </xdr:cNvSpPr>
      </xdr:nvSpPr>
      <xdr:spPr>
        <a:xfrm>
          <a:off x="2571750" y="2924175"/>
          <a:ext cx="234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15</xdr:row>
      <xdr:rowOff>209550</xdr:rowOff>
    </xdr:from>
    <xdr:to>
      <xdr:col>5</xdr:col>
      <xdr:colOff>371475</xdr:colOff>
      <xdr:row>16</xdr:row>
      <xdr:rowOff>123825</xdr:rowOff>
    </xdr:to>
    <xdr:sp>
      <xdr:nvSpPr>
        <xdr:cNvPr id="25" name="Line 32"/>
        <xdr:cNvSpPr>
          <a:spLocks/>
        </xdr:cNvSpPr>
      </xdr:nvSpPr>
      <xdr:spPr>
        <a:xfrm>
          <a:off x="2571750" y="29241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15</xdr:row>
      <xdr:rowOff>209550</xdr:rowOff>
    </xdr:from>
    <xdr:to>
      <xdr:col>6</xdr:col>
      <xdr:colOff>323850</xdr:colOff>
      <xdr:row>16</xdr:row>
      <xdr:rowOff>123825</xdr:rowOff>
    </xdr:to>
    <xdr:sp>
      <xdr:nvSpPr>
        <xdr:cNvPr id="26" name="Line 33"/>
        <xdr:cNvSpPr>
          <a:spLocks/>
        </xdr:cNvSpPr>
      </xdr:nvSpPr>
      <xdr:spPr>
        <a:xfrm flipH="1">
          <a:off x="3371850" y="29241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15</xdr:row>
      <xdr:rowOff>209550</xdr:rowOff>
    </xdr:from>
    <xdr:to>
      <xdr:col>7</xdr:col>
      <xdr:colOff>352425</xdr:colOff>
      <xdr:row>16</xdr:row>
      <xdr:rowOff>123825</xdr:rowOff>
    </xdr:to>
    <xdr:sp>
      <xdr:nvSpPr>
        <xdr:cNvPr id="27" name="Line 34"/>
        <xdr:cNvSpPr>
          <a:spLocks/>
        </xdr:cNvSpPr>
      </xdr:nvSpPr>
      <xdr:spPr>
        <a:xfrm flipH="1">
          <a:off x="4095750" y="29241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15</xdr:row>
      <xdr:rowOff>209550</xdr:rowOff>
    </xdr:from>
    <xdr:to>
      <xdr:col>8</xdr:col>
      <xdr:colOff>371475</xdr:colOff>
      <xdr:row>16</xdr:row>
      <xdr:rowOff>123825</xdr:rowOff>
    </xdr:to>
    <xdr:sp>
      <xdr:nvSpPr>
        <xdr:cNvPr id="28" name="Line 35"/>
        <xdr:cNvSpPr>
          <a:spLocks/>
        </xdr:cNvSpPr>
      </xdr:nvSpPr>
      <xdr:spPr>
        <a:xfrm>
          <a:off x="4914900" y="29241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561975</xdr:colOff>
      <xdr:row>0</xdr:row>
      <xdr:rowOff>57150</xdr:rowOff>
    </xdr:from>
    <xdr:to>
      <xdr:col>13</xdr:col>
      <xdr:colOff>1362075</xdr:colOff>
      <xdr:row>11</xdr:row>
      <xdr:rowOff>95250</xdr:rowOff>
    </xdr:to>
    <xdr:pic>
      <xdr:nvPicPr>
        <xdr:cNvPr id="29" name="Picture 36"/>
        <xdr:cNvPicPr preferRelativeResize="1">
          <a:picLocks noChangeAspect="1"/>
        </xdr:cNvPicPr>
      </xdr:nvPicPr>
      <xdr:blipFill>
        <a:blip r:embed="rId1"/>
        <a:stretch>
          <a:fillRect/>
        </a:stretch>
      </xdr:blipFill>
      <xdr:spPr>
        <a:xfrm>
          <a:off x="6705600" y="57150"/>
          <a:ext cx="4943475"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8:Q93"/>
  <sheetViews>
    <sheetView showGridLines="0" showRowColHeaders="0" tabSelected="1" zoomScale="75" zoomScaleNormal="75" workbookViewId="0" topLeftCell="A15">
      <selection activeCell="L15" sqref="L15"/>
    </sheetView>
  </sheetViews>
  <sheetFormatPr defaultColWidth="11.421875" defaultRowHeight="12.75"/>
  <cols>
    <col min="1" max="1" width="0.85546875" style="0" customWidth="1"/>
    <col min="2" max="3" width="2.7109375" style="0" customWidth="1"/>
    <col min="4" max="4" width="13.57421875" style="0" customWidth="1"/>
    <col min="5" max="5" width="13.28125" style="0" customWidth="1"/>
    <col min="6" max="6" width="12.7109375" style="0" customWidth="1"/>
    <col min="7" max="7" width="10.421875" style="0" customWidth="1"/>
    <col min="8" max="8" width="12.00390625" style="0" customWidth="1"/>
    <col min="9" max="9" width="10.57421875" style="0" customWidth="1"/>
    <col min="10" max="10" width="13.28125" style="0" customWidth="1"/>
    <col min="11" max="14" width="20.7109375" style="0" customWidth="1"/>
    <col min="15" max="15" width="9.00390625" style="0" customWidth="1"/>
    <col min="16" max="16" width="9.57421875" style="0" customWidth="1"/>
    <col min="17" max="17" width="8.140625" style="0" customWidth="1"/>
    <col min="19" max="19" width="8.7109375" style="0" customWidth="1"/>
    <col min="20" max="20" width="8.57421875" style="0" customWidth="1"/>
  </cols>
  <sheetData>
    <row r="8" spans="6:9" ht="12.75">
      <c r="F8" s="11"/>
      <c r="G8" s="11"/>
      <c r="H8" s="11"/>
      <c r="I8" s="11"/>
    </row>
    <row r="9" spans="6:9" ht="12.75">
      <c r="F9" s="11"/>
      <c r="G9" s="11"/>
      <c r="H9" s="11"/>
      <c r="I9" s="11"/>
    </row>
    <row r="10" spans="6:9" ht="12.75">
      <c r="F10" s="11"/>
      <c r="G10" s="11"/>
      <c r="H10" s="11"/>
      <c r="I10" s="11"/>
    </row>
    <row r="11" spans="5:10" ht="12.75">
      <c r="E11" s="23"/>
      <c r="F11" s="11"/>
      <c r="G11" s="11"/>
      <c r="H11" s="11"/>
      <c r="I11" s="11"/>
      <c r="J11" s="93" t="s">
        <v>45</v>
      </c>
    </row>
    <row r="12" spans="2:11" ht="13.5" thickBot="1">
      <c r="B12" s="1"/>
      <c r="C12" s="1"/>
      <c r="D12" s="1"/>
      <c r="E12" s="23"/>
      <c r="F12" s="25" t="s">
        <v>10</v>
      </c>
      <c r="G12" s="25" t="s">
        <v>11</v>
      </c>
      <c r="H12" s="24"/>
      <c r="I12" s="66"/>
      <c r="J12" s="5"/>
      <c r="K12" s="5"/>
    </row>
    <row r="13" spans="2:14" ht="21" thickBot="1">
      <c r="B13" s="1"/>
      <c r="C13" s="1"/>
      <c r="D13" s="17"/>
      <c r="E13" s="23"/>
      <c r="F13" s="25">
        <f>K14</f>
        <v>0</v>
      </c>
      <c r="G13" s="25">
        <v>0.5</v>
      </c>
      <c r="H13" s="23">
        <f>F13-1</f>
        <v>-1</v>
      </c>
      <c r="I13" s="66"/>
      <c r="K13" s="27"/>
      <c r="L13" s="28" t="s">
        <v>12</v>
      </c>
      <c r="M13" s="28" t="s">
        <v>22</v>
      </c>
      <c r="N13" s="30"/>
    </row>
    <row r="14" spans="2:14" ht="21" thickBot="1">
      <c r="B14" s="1"/>
      <c r="C14" s="1"/>
      <c r="D14" s="1"/>
      <c r="E14" s="23"/>
      <c r="F14" s="25">
        <f>L14</f>
        <v>0</v>
      </c>
      <c r="G14" s="25">
        <v>1</v>
      </c>
      <c r="H14" s="23">
        <f>F14-1</f>
        <v>-1</v>
      </c>
      <c r="I14" s="67"/>
      <c r="K14" s="63">
        <v>0</v>
      </c>
      <c r="L14" s="63">
        <v>0</v>
      </c>
      <c r="M14" s="63">
        <v>0</v>
      </c>
      <c r="N14" s="63">
        <v>0</v>
      </c>
    </row>
    <row r="15" spans="2:14" ht="18" customHeight="1">
      <c r="B15" s="1"/>
      <c r="C15" s="1"/>
      <c r="D15" s="1"/>
      <c r="E15" s="23"/>
      <c r="F15" s="25">
        <f>M14</f>
        <v>0</v>
      </c>
      <c r="G15" s="25">
        <v>1.5</v>
      </c>
      <c r="H15" s="23">
        <f>F15-1</f>
        <v>-1</v>
      </c>
      <c r="I15" s="9"/>
      <c r="K15" s="36"/>
      <c r="L15" s="58"/>
      <c r="M15" s="29"/>
      <c r="N15" s="37"/>
    </row>
    <row r="16" spans="2:14" ht="21" thickBot="1">
      <c r="B16" s="1"/>
      <c r="C16" s="1"/>
      <c r="D16" s="1"/>
      <c r="E16" s="23"/>
      <c r="F16" s="25">
        <f>N14</f>
        <v>0</v>
      </c>
      <c r="G16" s="25">
        <v>2</v>
      </c>
      <c r="H16" s="23">
        <f>F16-1</f>
        <v>-1</v>
      </c>
      <c r="I16" s="9"/>
      <c r="K16" s="60" t="s">
        <v>15</v>
      </c>
      <c r="L16" s="61" t="s">
        <v>16</v>
      </c>
      <c r="M16" s="61" t="s">
        <v>17</v>
      </c>
      <c r="N16" s="62" t="s">
        <v>18</v>
      </c>
    </row>
    <row r="17" spans="2:14" ht="13.5" thickBot="1">
      <c r="B17" s="18"/>
      <c r="C17" s="18"/>
      <c r="D17" s="32" t="s">
        <v>23</v>
      </c>
      <c r="F17" s="4"/>
      <c r="G17" s="4"/>
      <c r="H17" s="4"/>
      <c r="I17" s="4"/>
      <c r="K17" s="38"/>
      <c r="L17" s="26"/>
      <c r="M17" s="26"/>
      <c r="N17" s="50"/>
    </row>
    <row r="18" spans="2:14" ht="13.5" thickBot="1">
      <c r="B18" s="19"/>
      <c r="C18" s="19"/>
      <c r="D18" s="31" t="s">
        <v>13</v>
      </c>
      <c r="E18" s="39" t="s">
        <v>37</v>
      </c>
      <c r="F18" s="40" t="s">
        <v>15</v>
      </c>
      <c r="G18" s="40" t="s">
        <v>19</v>
      </c>
      <c r="H18" s="40" t="s">
        <v>17</v>
      </c>
      <c r="I18" s="41" t="s">
        <v>18</v>
      </c>
      <c r="K18" s="47" t="s">
        <v>14</v>
      </c>
      <c r="L18" s="48" t="s">
        <v>14</v>
      </c>
      <c r="M18" s="48" t="s">
        <v>14</v>
      </c>
      <c r="N18" s="51" t="s">
        <v>14</v>
      </c>
    </row>
    <row r="19" spans="2:14" ht="15" customHeight="1">
      <c r="B19" s="19"/>
      <c r="C19" s="19"/>
      <c r="D19" s="64">
        <v>5.4</v>
      </c>
      <c r="E19" s="44" t="s">
        <v>25</v>
      </c>
      <c r="F19" s="68">
        <f>1+H13*I46</f>
        <v>0</v>
      </c>
      <c r="G19" s="68">
        <f>2+H14*(I46+I34)</f>
        <v>0</v>
      </c>
      <c r="H19" s="68">
        <f>3+H15*(I46+I34+I34)</f>
        <v>0</v>
      </c>
      <c r="I19" s="69">
        <f>4+H16*(I46+I34+I34+I34)</f>
        <v>0</v>
      </c>
      <c r="K19" s="52">
        <f aca="true" t="shared" si="0" ref="K19:K27">D19*F19</f>
        <v>0</v>
      </c>
      <c r="L19" s="53">
        <f aca="true" t="shared" si="1" ref="L19:L27">D19*G19</f>
        <v>0</v>
      </c>
      <c r="M19" s="53">
        <f aca="true" t="shared" si="2" ref="M19:M27">D19*H19</f>
        <v>0</v>
      </c>
      <c r="N19" s="54">
        <f aca="true" t="shared" si="3" ref="N19:N27">D19*I19</f>
        <v>0</v>
      </c>
    </row>
    <row r="20" spans="2:14" ht="15" customHeight="1">
      <c r="B20" s="19"/>
      <c r="C20" s="19"/>
      <c r="D20" s="64">
        <v>9.23</v>
      </c>
      <c r="E20" s="45" t="s">
        <v>27</v>
      </c>
      <c r="F20" s="70">
        <f>1+H13*I47</f>
        <v>0</v>
      </c>
      <c r="G20" s="70">
        <f>1+H14*(I47)</f>
        <v>0</v>
      </c>
      <c r="H20" s="70">
        <f>1+H15*I47</f>
        <v>0</v>
      </c>
      <c r="I20" s="71">
        <f>1+H16*I47</f>
        <v>0</v>
      </c>
      <c r="K20" s="52">
        <f t="shared" si="0"/>
        <v>0</v>
      </c>
      <c r="L20" s="53">
        <f t="shared" si="1"/>
        <v>0</v>
      </c>
      <c r="M20" s="53">
        <f t="shared" si="2"/>
        <v>0</v>
      </c>
      <c r="N20" s="54">
        <f t="shared" si="3"/>
        <v>0</v>
      </c>
    </row>
    <row r="21" spans="2:14" ht="15" customHeight="1">
      <c r="B21" s="19"/>
      <c r="C21" s="19"/>
      <c r="D21" s="64">
        <v>5.39</v>
      </c>
      <c r="E21" s="45" t="s">
        <v>28</v>
      </c>
      <c r="F21" s="70">
        <v>2</v>
      </c>
      <c r="G21" s="70">
        <f>4</f>
        <v>4</v>
      </c>
      <c r="H21" s="70">
        <f>6</f>
        <v>6</v>
      </c>
      <c r="I21" s="71">
        <f>8</f>
        <v>8</v>
      </c>
      <c r="K21" s="52">
        <f t="shared" si="0"/>
        <v>10.78</v>
      </c>
      <c r="L21" s="53">
        <f t="shared" si="1"/>
        <v>21.56</v>
      </c>
      <c r="M21" s="53">
        <f t="shared" si="2"/>
        <v>32.339999999999996</v>
      </c>
      <c r="N21" s="54">
        <f t="shared" si="3"/>
        <v>43.12</v>
      </c>
    </row>
    <row r="22" spans="2:14" ht="15" customHeight="1">
      <c r="B22" s="19"/>
      <c r="C22" s="19"/>
      <c r="D22" s="64">
        <v>2.94</v>
      </c>
      <c r="E22" s="45" t="s">
        <v>29</v>
      </c>
      <c r="F22" s="70">
        <f>0+H13*I48</f>
        <v>-1</v>
      </c>
      <c r="G22" s="70">
        <f>0+H14*(I48+I35)</f>
        <v>-2</v>
      </c>
      <c r="H22" s="70">
        <f>0+(H15*I48)+(2*H15*I35)</f>
        <v>-3</v>
      </c>
      <c r="I22" s="71">
        <f>0+(H16*I48)+(3*H16*I35)</f>
        <v>-4</v>
      </c>
      <c r="K22" s="52">
        <f t="shared" si="0"/>
        <v>-2.94</v>
      </c>
      <c r="L22" s="53">
        <f t="shared" si="1"/>
        <v>-5.88</v>
      </c>
      <c r="M22" s="53">
        <f t="shared" si="2"/>
        <v>-8.82</v>
      </c>
      <c r="N22" s="54">
        <f t="shared" si="3"/>
        <v>-11.76</v>
      </c>
    </row>
    <row r="23" spans="1:14" ht="15" customHeight="1">
      <c r="A23" s="2"/>
      <c r="B23" s="19"/>
      <c r="C23" s="19"/>
      <c r="D23" s="64">
        <v>15.11</v>
      </c>
      <c r="E23" s="46" t="s">
        <v>26</v>
      </c>
      <c r="F23" s="70">
        <f>2+H13*I49</f>
        <v>0</v>
      </c>
      <c r="G23" s="70">
        <f>4+H14*(I49+I36)</f>
        <v>0</v>
      </c>
      <c r="H23" s="70">
        <f>6+(H15*I49)+(2*H15*I36)</f>
        <v>0</v>
      </c>
      <c r="I23" s="71">
        <f>8+(H16*I49)+(3*H16*I36)</f>
        <v>0</v>
      </c>
      <c r="K23" s="52">
        <f t="shared" si="0"/>
        <v>0</v>
      </c>
      <c r="L23" s="53">
        <f t="shared" si="1"/>
        <v>0</v>
      </c>
      <c r="M23" s="53">
        <f t="shared" si="2"/>
        <v>0</v>
      </c>
      <c r="N23" s="54">
        <f t="shared" si="3"/>
        <v>0</v>
      </c>
    </row>
    <row r="24" spans="1:14" ht="15" customHeight="1">
      <c r="A24" s="5"/>
      <c r="B24" s="19"/>
      <c r="C24" s="19"/>
      <c r="D24" s="64">
        <v>0.71</v>
      </c>
      <c r="E24" s="42" t="s">
        <v>1</v>
      </c>
      <c r="F24" s="70">
        <f>3+H13*I50</f>
        <v>0</v>
      </c>
      <c r="G24" s="70">
        <f>6+H14*(I50+I37)</f>
        <v>0</v>
      </c>
      <c r="H24" s="70">
        <f>9+(H15*I50)+(2*H15*I37)</f>
        <v>0</v>
      </c>
      <c r="I24" s="71">
        <f>12+(H16*I50)+(3*H16*I37)</f>
        <v>0</v>
      </c>
      <c r="K24" s="52">
        <f t="shared" si="0"/>
        <v>0</v>
      </c>
      <c r="L24" s="53">
        <f t="shared" si="1"/>
        <v>0</v>
      </c>
      <c r="M24" s="53">
        <f t="shared" si="2"/>
        <v>0</v>
      </c>
      <c r="N24" s="54">
        <f t="shared" si="3"/>
        <v>0</v>
      </c>
    </row>
    <row r="25" spans="1:14" ht="15" customHeight="1">
      <c r="A25" s="5"/>
      <c r="B25" s="19"/>
      <c r="C25" s="19"/>
      <c r="D25" s="64">
        <v>0.89</v>
      </c>
      <c r="E25" s="42" t="s">
        <v>2</v>
      </c>
      <c r="F25" s="70">
        <f>4+H13*I51</f>
        <v>2</v>
      </c>
      <c r="G25" s="70">
        <f>6+H14*(I51+I38)</f>
        <v>3</v>
      </c>
      <c r="H25" s="70">
        <f>8+(H15*I51)+(2*H15*I38)</f>
        <v>4</v>
      </c>
      <c r="I25" s="71">
        <f>10+(H16*I51)+(3*H16*I38)</f>
        <v>5</v>
      </c>
      <c r="K25" s="52">
        <f t="shared" si="0"/>
        <v>1.78</v>
      </c>
      <c r="L25" s="53">
        <f t="shared" si="1"/>
        <v>2.67</v>
      </c>
      <c r="M25" s="53">
        <f t="shared" si="2"/>
        <v>3.56</v>
      </c>
      <c r="N25" s="54">
        <f t="shared" si="3"/>
        <v>4.45</v>
      </c>
    </row>
    <row r="26" spans="1:14" ht="15" customHeight="1">
      <c r="A26" s="5"/>
      <c r="B26" s="19"/>
      <c r="C26" s="19"/>
      <c r="D26" s="64">
        <v>1.17</v>
      </c>
      <c r="E26" s="42" t="s">
        <v>3</v>
      </c>
      <c r="F26" s="70">
        <f>4+H13*I52</f>
        <v>2</v>
      </c>
      <c r="G26" s="70">
        <f>8+H14*(I52+I39)</f>
        <v>4</v>
      </c>
      <c r="H26" s="70">
        <f>12+(H15*I52)+(2*H15*I39)</f>
        <v>6</v>
      </c>
      <c r="I26" s="71">
        <f>16+(H16*I52)+(3*H16*I39)</f>
        <v>8</v>
      </c>
      <c r="K26" s="52">
        <f t="shared" si="0"/>
        <v>2.34</v>
      </c>
      <c r="L26" s="53">
        <f t="shared" si="1"/>
        <v>4.68</v>
      </c>
      <c r="M26" s="53">
        <f t="shared" si="2"/>
        <v>7.02</v>
      </c>
      <c r="N26" s="54">
        <f t="shared" si="3"/>
        <v>9.36</v>
      </c>
    </row>
    <row r="27" spans="1:14" ht="15" customHeight="1" thickBot="1">
      <c r="A27" s="5"/>
      <c r="B27" s="19"/>
      <c r="C27" s="19"/>
      <c r="D27" s="65">
        <v>1.77</v>
      </c>
      <c r="E27" s="43" t="s">
        <v>4</v>
      </c>
      <c r="F27" s="72">
        <f>4+H13*I53</f>
        <v>0</v>
      </c>
      <c r="G27" s="72">
        <f>6+H14*(I53+I40)</f>
        <v>0</v>
      </c>
      <c r="H27" s="72">
        <f>8+(H15*I53)+(2*H15*I40)</f>
        <v>0</v>
      </c>
      <c r="I27" s="73">
        <f>10+(H16*I53)+(3*H16*I40)</f>
        <v>0</v>
      </c>
      <c r="K27" s="55">
        <f t="shared" si="0"/>
        <v>0</v>
      </c>
      <c r="L27" s="56">
        <f t="shared" si="1"/>
        <v>0</v>
      </c>
      <c r="M27" s="56">
        <f t="shared" si="2"/>
        <v>0</v>
      </c>
      <c r="N27" s="57">
        <f t="shared" si="3"/>
        <v>0</v>
      </c>
    </row>
    <row r="28" spans="1:14" ht="28.5" thickBot="1">
      <c r="A28" s="5"/>
      <c r="B28" s="20"/>
      <c r="C28" s="20"/>
      <c r="D28" s="79" t="s">
        <v>39</v>
      </c>
      <c r="E28" s="80">
        <v>19</v>
      </c>
      <c r="F28" s="78">
        <f>E28/100+1</f>
        <v>1.19</v>
      </c>
      <c r="G28" s="66"/>
      <c r="H28" s="66"/>
      <c r="I28" s="77"/>
      <c r="K28" s="49">
        <f>IF(E28=0,SUM(K19:K27),SUM(K19:K27)*F28)</f>
        <v>14.232399999999998</v>
      </c>
      <c r="L28" s="49">
        <f>SUM(L19:L27)*F28</f>
        <v>27.4057</v>
      </c>
      <c r="M28" s="74">
        <f>SUM(M19:M27)*F28</f>
        <v>40.57899999999999</v>
      </c>
      <c r="N28" s="74">
        <f>SUM(N19:N27)*F28</f>
        <v>53.7523</v>
      </c>
    </row>
    <row r="29" spans="1:14" ht="4.5" customHeight="1">
      <c r="A29" s="5"/>
      <c r="B29" s="5"/>
      <c r="C29" s="5"/>
      <c r="D29" s="5"/>
      <c r="E29" s="76"/>
      <c r="F29" s="22"/>
      <c r="G29" s="12"/>
      <c r="H29" s="6"/>
      <c r="I29" s="6"/>
      <c r="K29" s="75">
        <f>IF(K28*K14=0,0,SUM(K19:K27))</f>
        <v>0</v>
      </c>
      <c r="L29" s="75">
        <f>IF(L28*L14=0,0,SUM(L19:L27))</f>
        <v>0</v>
      </c>
      <c r="M29" s="75">
        <f>IF(M28*M14=0,0,SUM(M19:M27))</f>
        <v>0</v>
      </c>
      <c r="N29" s="75">
        <f>IF(N28*N14=0,0,SUM(N19:N27))</f>
        <v>0</v>
      </c>
    </row>
    <row r="30" spans="1:14" ht="4.5" customHeight="1">
      <c r="A30" s="5"/>
      <c r="B30" s="5"/>
      <c r="C30" s="5"/>
      <c r="D30" s="5"/>
      <c r="E30" s="21"/>
      <c r="F30" s="22"/>
      <c r="G30" s="12"/>
      <c r="H30" s="1"/>
      <c r="I30" s="1"/>
      <c r="K30" s="23"/>
      <c r="L30" s="23"/>
      <c r="M30" s="23"/>
      <c r="N30" s="23"/>
    </row>
    <row r="31" spans="1:7" ht="4.5" customHeight="1" thickBot="1">
      <c r="A31" s="5"/>
      <c r="B31" s="5"/>
      <c r="C31" s="5"/>
      <c r="D31" s="5"/>
      <c r="E31" s="6"/>
      <c r="F31" s="6"/>
      <c r="G31" s="6"/>
    </row>
    <row r="32" spans="1:14" ht="18">
      <c r="A32" s="5"/>
      <c r="B32" s="5"/>
      <c r="C32" s="5"/>
      <c r="D32" s="5"/>
      <c r="E32" s="6"/>
      <c r="F32" s="6"/>
      <c r="G32" s="6"/>
      <c r="M32" s="87" t="s">
        <v>40</v>
      </c>
      <c r="N32" s="89" t="s">
        <v>42</v>
      </c>
    </row>
    <row r="33" spans="2:14" ht="18">
      <c r="B33" s="5"/>
      <c r="C33" s="5"/>
      <c r="D33" s="5"/>
      <c r="E33" s="6"/>
      <c r="F33" s="5"/>
      <c r="G33" s="5"/>
      <c r="I33" s="5"/>
      <c r="M33" s="88" t="s">
        <v>38</v>
      </c>
      <c r="N33" s="90" t="s">
        <v>41</v>
      </c>
    </row>
    <row r="34" spans="2:14" ht="24" thickBot="1">
      <c r="B34" s="5"/>
      <c r="C34" s="5"/>
      <c r="D34" s="33" t="s">
        <v>5</v>
      </c>
      <c r="E34" s="34">
        <v>1</v>
      </c>
      <c r="F34" s="59" t="s">
        <v>24</v>
      </c>
      <c r="G34" s="5"/>
      <c r="H34" s="33" t="s">
        <v>7</v>
      </c>
      <c r="I34" s="34">
        <v>1</v>
      </c>
      <c r="J34" s="59" t="s">
        <v>30</v>
      </c>
      <c r="M34" s="85">
        <f>SUM(K29:N29)*F28</f>
        <v>0</v>
      </c>
      <c r="N34" s="86">
        <f>SUM(K29:N29)</f>
        <v>0</v>
      </c>
    </row>
    <row r="35" spans="2:10" ht="12.75">
      <c r="B35" s="5"/>
      <c r="C35" s="5"/>
      <c r="D35" s="35" t="s">
        <v>20</v>
      </c>
      <c r="E35" s="34">
        <v>2</v>
      </c>
      <c r="F35" s="59" t="s">
        <v>31</v>
      </c>
      <c r="G35" s="5"/>
      <c r="H35" s="35" t="s">
        <v>9</v>
      </c>
      <c r="I35" s="34">
        <v>1</v>
      </c>
      <c r="J35" s="59" t="s">
        <v>33</v>
      </c>
    </row>
    <row r="36" spans="2:14" ht="13.5" thickBot="1">
      <c r="B36" s="5"/>
      <c r="C36" s="5"/>
      <c r="D36" s="35"/>
      <c r="E36" s="34">
        <v>2</v>
      </c>
      <c r="F36" s="59" t="s">
        <v>32</v>
      </c>
      <c r="G36" s="5"/>
      <c r="H36" s="35" t="s">
        <v>20</v>
      </c>
      <c r="I36" s="34">
        <v>2</v>
      </c>
      <c r="J36" s="59" t="s">
        <v>35</v>
      </c>
      <c r="M36" s="91" t="s">
        <v>44</v>
      </c>
      <c r="N36" s="92" t="s">
        <v>43</v>
      </c>
    </row>
    <row r="37" spans="2:14" ht="12.75">
      <c r="B37" s="5"/>
      <c r="C37" s="5"/>
      <c r="D37" s="35"/>
      <c r="E37" s="34">
        <v>3</v>
      </c>
      <c r="F37" s="59" t="s">
        <v>1</v>
      </c>
      <c r="G37" s="5"/>
      <c r="H37" s="35"/>
      <c r="I37" s="34">
        <v>3</v>
      </c>
      <c r="J37" s="59" t="s">
        <v>1</v>
      </c>
      <c r="M37" s="82"/>
      <c r="N37" s="82"/>
    </row>
    <row r="38" spans="2:14" ht="12.75">
      <c r="B38" s="5"/>
      <c r="C38" s="5"/>
      <c r="D38" s="35"/>
      <c r="E38" s="34">
        <v>2</v>
      </c>
      <c r="F38" s="59" t="s">
        <v>2</v>
      </c>
      <c r="G38" s="5"/>
      <c r="H38" s="35"/>
      <c r="I38" s="34">
        <v>1</v>
      </c>
      <c r="J38" s="59" t="s">
        <v>2</v>
      </c>
      <c r="M38" s="83"/>
      <c r="N38" s="83"/>
    </row>
    <row r="39" spans="2:14" ht="13.5" thickBot="1">
      <c r="B39" s="5"/>
      <c r="C39" s="5"/>
      <c r="D39" s="35"/>
      <c r="E39" s="34">
        <v>4</v>
      </c>
      <c r="F39" s="59" t="s">
        <v>3</v>
      </c>
      <c r="G39" s="5"/>
      <c r="H39" s="35"/>
      <c r="I39" s="34">
        <v>2</v>
      </c>
      <c r="J39" s="59" t="s">
        <v>3</v>
      </c>
      <c r="M39" s="84"/>
      <c r="N39" s="84"/>
    </row>
    <row r="40" spans="2:14" ht="12.75">
      <c r="B40" s="5"/>
      <c r="C40" s="5"/>
      <c r="D40" s="35"/>
      <c r="E40" s="34">
        <v>2</v>
      </c>
      <c r="F40" s="59" t="s">
        <v>4</v>
      </c>
      <c r="G40" s="7"/>
      <c r="H40" s="35"/>
      <c r="I40" s="34">
        <v>2</v>
      </c>
      <c r="J40" s="59" t="s">
        <v>4</v>
      </c>
      <c r="N40" s="81"/>
    </row>
    <row r="41" spans="1:7" ht="12.75">
      <c r="A41" s="5"/>
      <c r="B41" s="5"/>
      <c r="C41" s="5"/>
      <c r="D41" s="5"/>
      <c r="E41" s="5"/>
      <c r="F41" s="5"/>
      <c r="G41" s="5"/>
    </row>
    <row r="42" ht="12.75">
      <c r="G42" s="5"/>
    </row>
    <row r="43" spans="7:14" ht="12.75">
      <c r="G43" s="5"/>
      <c r="M43" s="3"/>
      <c r="N43" s="3"/>
    </row>
    <row r="44" spans="7:13" ht="12.75">
      <c r="G44" s="7"/>
      <c r="M44" s="3"/>
    </row>
    <row r="45" spans="6:7" ht="12.75">
      <c r="F45" s="13"/>
      <c r="G45" s="7"/>
    </row>
    <row r="46" spans="4:10" ht="12.75">
      <c r="D46" s="33" t="s">
        <v>0</v>
      </c>
      <c r="E46" s="34">
        <v>1</v>
      </c>
      <c r="F46" s="59" t="s">
        <v>24</v>
      </c>
      <c r="G46" s="7"/>
      <c r="H46" s="33" t="s">
        <v>6</v>
      </c>
      <c r="I46" s="34">
        <v>1</v>
      </c>
      <c r="J46" s="59" t="s">
        <v>24</v>
      </c>
    </row>
    <row r="47" spans="4:10" ht="12.75">
      <c r="D47" s="35" t="s">
        <v>8</v>
      </c>
      <c r="E47" s="34">
        <v>1</v>
      </c>
      <c r="F47" s="59" t="s">
        <v>34</v>
      </c>
      <c r="G47" s="7"/>
      <c r="H47" s="35" t="s">
        <v>9</v>
      </c>
      <c r="I47" s="34">
        <v>1</v>
      </c>
      <c r="J47" s="59" t="s">
        <v>34</v>
      </c>
    </row>
    <row r="48" spans="4:11" ht="12.75">
      <c r="D48" s="35"/>
      <c r="E48" s="34">
        <v>2</v>
      </c>
      <c r="F48" s="59" t="s">
        <v>31</v>
      </c>
      <c r="G48" s="7"/>
      <c r="H48" s="35" t="s">
        <v>21</v>
      </c>
      <c r="I48" s="34">
        <v>1</v>
      </c>
      <c r="J48" s="59" t="s">
        <v>36</v>
      </c>
      <c r="K48" s="5"/>
    </row>
    <row r="49" spans="4:11" ht="12.75">
      <c r="D49" s="35"/>
      <c r="E49" s="34">
        <v>2</v>
      </c>
      <c r="F49" s="59" t="s">
        <v>32</v>
      </c>
      <c r="G49" s="5"/>
      <c r="H49" s="35"/>
      <c r="I49" s="34">
        <v>2</v>
      </c>
      <c r="J49" s="59" t="s">
        <v>32</v>
      </c>
      <c r="K49" s="5"/>
    </row>
    <row r="50" spans="4:11" ht="12.75">
      <c r="D50" s="35"/>
      <c r="E50" s="34">
        <v>3</v>
      </c>
      <c r="F50" s="59" t="s">
        <v>1</v>
      </c>
      <c r="G50" s="5"/>
      <c r="H50" s="35"/>
      <c r="I50" s="34">
        <v>3</v>
      </c>
      <c r="J50" s="59" t="s">
        <v>1</v>
      </c>
      <c r="K50" s="5"/>
    </row>
    <row r="51" spans="4:11" ht="12.75">
      <c r="D51" s="35"/>
      <c r="E51" s="34">
        <v>4</v>
      </c>
      <c r="F51" s="59" t="s">
        <v>2</v>
      </c>
      <c r="G51" s="5"/>
      <c r="H51" s="35"/>
      <c r="I51" s="34">
        <v>2</v>
      </c>
      <c r="J51" s="59" t="s">
        <v>2</v>
      </c>
      <c r="K51" s="5"/>
    </row>
    <row r="52" spans="4:11" ht="12.75">
      <c r="D52" s="35"/>
      <c r="E52" s="34">
        <v>4</v>
      </c>
      <c r="F52" s="59" t="s">
        <v>3</v>
      </c>
      <c r="G52" s="5"/>
      <c r="H52" s="35"/>
      <c r="I52" s="34">
        <v>2</v>
      </c>
      <c r="J52" s="59" t="s">
        <v>3</v>
      </c>
      <c r="K52" s="5"/>
    </row>
    <row r="53" spans="4:11" ht="12.75">
      <c r="D53" s="35"/>
      <c r="E53" s="34">
        <v>4</v>
      </c>
      <c r="F53" s="59" t="s">
        <v>4</v>
      </c>
      <c r="G53" s="7"/>
      <c r="H53" s="35"/>
      <c r="I53" s="34">
        <v>4</v>
      </c>
      <c r="J53" s="59" t="s">
        <v>4</v>
      </c>
      <c r="K53" s="5"/>
    </row>
    <row r="54" spans="6:11" ht="12.75">
      <c r="F54" s="13"/>
      <c r="G54" s="7"/>
      <c r="H54" s="7"/>
      <c r="I54" s="7"/>
      <c r="J54" s="7"/>
      <c r="K54" s="5"/>
    </row>
    <row r="55" spans="6:11" ht="12.75">
      <c r="F55" s="13"/>
      <c r="G55" s="7"/>
      <c r="H55" s="7"/>
      <c r="I55" s="7"/>
      <c r="J55" s="7"/>
      <c r="K55" s="5"/>
    </row>
    <row r="56" spans="6:11" ht="12.75">
      <c r="F56" s="13"/>
      <c r="G56" s="7"/>
      <c r="H56" s="7"/>
      <c r="I56" s="7"/>
      <c r="J56" s="7"/>
      <c r="K56" s="5"/>
    </row>
    <row r="57" spans="6:11" ht="12.75">
      <c r="F57" s="13"/>
      <c r="G57" s="7"/>
      <c r="H57" s="7"/>
      <c r="I57" s="7"/>
      <c r="J57" s="7"/>
      <c r="K57" s="5"/>
    </row>
    <row r="58" spans="6:11" ht="12.75">
      <c r="F58" s="13"/>
      <c r="G58" s="5"/>
      <c r="H58" s="5"/>
      <c r="K58" s="5"/>
    </row>
    <row r="59" spans="6:10" ht="12.75">
      <c r="F59" s="13"/>
      <c r="G59" s="5"/>
      <c r="H59" s="5"/>
      <c r="I59" s="5"/>
      <c r="J59" s="5"/>
    </row>
    <row r="60" spans="6:10" ht="12.75">
      <c r="F60" s="13"/>
      <c r="G60" s="5"/>
      <c r="H60" s="5"/>
      <c r="I60" s="5"/>
      <c r="J60" s="5"/>
    </row>
    <row r="61" spans="6:10" ht="12.75">
      <c r="F61" s="13"/>
      <c r="G61" s="7"/>
      <c r="H61" s="7"/>
      <c r="I61" s="7"/>
      <c r="J61" s="7"/>
    </row>
    <row r="62" spans="6:17" ht="12.75">
      <c r="F62" s="13"/>
      <c r="G62" s="7"/>
      <c r="H62" s="7"/>
      <c r="I62" s="7"/>
      <c r="J62" s="7"/>
      <c r="O62" s="3"/>
      <c r="P62" s="3"/>
      <c r="Q62" s="3"/>
    </row>
    <row r="63" spans="6:17" ht="12.75">
      <c r="F63" s="13"/>
      <c r="G63" s="7"/>
      <c r="H63" s="7"/>
      <c r="I63" s="7"/>
      <c r="J63" s="7"/>
      <c r="O63" s="3"/>
      <c r="P63" s="3"/>
      <c r="Q63" s="3"/>
    </row>
    <row r="64" spans="6:10" ht="12.75">
      <c r="F64" s="13"/>
      <c r="G64" s="7"/>
      <c r="H64" s="7"/>
      <c r="I64" s="7"/>
      <c r="J64" s="7"/>
    </row>
    <row r="65" spans="6:10" ht="12.75">
      <c r="F65" s="13"/>
      <c r="G65" s="7"/>
      <c r="H65" s="7"/>
      <c r="I65" s="7"/>
      <c r="J65" s="7"/>
    </row>
    <row r="66" ht="12.75">
      <c r="F66" s="14"/>
    </row>
    <row r="72" spans="1:6" ht="12.75">
      <c r="A72" s="5"/>
      <c r="B72" s="5"/>
      <c r="C72" s="5"/>
      <c r="D72" s="5"/>
      <c r="E72" s="5"/>
      <c r="F72" s="5"/>
    </row>
    <row r="73" spans="1:6" ht="12.75">
      <c r="A73" s="5"/>
      <c r="B73" s="5"/>
      <c r="C73" s="5"/>
      <c r="D73" s="5"/>
      <c r="E73" s="5"/>
      <c r="F73" s="5"/>
    </row>
    <row r="74" spans="1:6" ht="12.75">
      <c r="A74" s="5"/>
      <c r="B74" s="5"/>
      <c r="C74" s="5"/>
      <c r="D74" s="5"/>
      <c r="E74" s="5"/>
      <c r="F74" s="5"/>
    </row>
    <row r="75" spans="1:7" ht="12.75">
      <c r="A75" s="5"/>
      <c r="B75" s="5"/>
      <c r="C75" s="5"/>
      <c r="D75" s="5"/>
      <c r="E75" s="5"/>
      <c r="F75" s="5"/>
      <c r="G75" s="5"/>
    </row>
    <row r="76" spans="1:7" ht="12.75">
      <c r="A76" s="15"/>
      <c r="B76" s="9"/>
      <c r="C76" s="9"/>
      <c r="D76" s="5"/>
      <c r="E76" s="8"/>
      <c r="F76" s="4"/>
      <c r="G76" s="4"/>
    </row>
    <row r="77" spans="1:7" ht="12.75">
      <c r="A77" s="16"/>
      <c r="B77" s="10"/>
      <c r="C77" s="10"/>
      <c r="D77" s="5"/>
      <c r="E77" s="12"/>
      <c r="F77" s="6"/>
      <c r="G77" s="6"/>
    </row>
    <row r="78" spans="1:7" ht="12.75">
      <c r="A78" s="16"/>
      <c r="B78" s="10"/>
      <c r="C78" s="10"/>
      <c r="D78" s="5"/>
      <c r="E78" s="12"/>
      <c r="F78" s="6"/>
      <c r="G78" s="6"/>
    </row>
    <row r="79" spans="1:7" ht="12.75">
      <c r="A79" s="16"/>
      <c r="B79" s="10"/>
      <c r="C79" s="10"/>
      <c r="D79" s="5"/>
      <c r="E79" s="12"/>
      <c r="F79" s="6"/>
      <c r="G79" s="6"/>
    </row>
    <row r="80" spans="1:7" ht="12.75">
      <c r="A80" s="16"/>
      <c r="B80" s="10"/>
      <c r="C80" s="10"/>
      <c r="D80" s="5"/>
      <c r="E80" s="12"/>
      <c r="F80" s="6"/>
      <c r="G80" s="6"/>
    </row>
    <row r="81" spans="1:7" ht="12.75">
      <c r="A81" s="16"/>
      <c r="B81" s="10"/>
      <c r="C81" s="10"/>
      <c r="D81" s="5"/>
      <c r="E81" s="12"/>
      <c r="F81" s="6"/>
      <c r="G81" s="6"/>
    </row>
    <row r="82" spans="1:7" ht="12.75">
      <c r="A82" s="16"/>
      <c r="B82" s="10"/>
      <c r="C82" s="10"/>
      <c r="D82" s="5"/>
      <c r="E82" s="12"/>
      <c r="F82" s="6"/>
      <c r="G82" s="6"/>
    </row>
    <row r="83" spans="1:7" ht="12.75">
      <c r="A83" s="16"/>
      <c r="B83" s="10"/>
      <c r="C83" s="10"/>
      <c r="D83" s="5"/>
      <c r="E83" s="12"/>
      <c r="F83" s="6"/>
      <c r="G83" s="6"/>
    </row>
    <row r="84" spans="1:7" ht="12.75">
      <c r="A84" s="16"/>
      <c r="B84" s="10"/>
      <c r="C84" s="10"/>
      <c r="D84" s="5"/>
      <c r="E84" s="12"/>
      <c r="F84" s="6"/>
      <c r="G84" s="6"/>
    </row>
    <row r="85" spans="1:7" ht="12.75">
      <c r="A85" s="16"/>
      <c r="B85" s="10"/>
      <c r="C85" s="10"/>
      <c r="D85" s="5"/>
      <c r="E85" s="12"/>
      <c r="F85" s="6"/>
      <c r="G85" s="6"/>
    </row>
    <row r="86" spans="1:7" ht="12.75">
      <c r="A86" s="16"/>
      <c r="B86" s="10"/>
      <c r="C86" s="10"/>
      <c r="D86" s="5"/>
      <c r="E86" s="12"/>
      <c r="F86" s="6"/>
      <c r="G86" s="6"/>
    </row>
    <row r="87" spans="1:7" ht="12.75">
      <c r="A87" s="16"/>
      <c r="B87" s="10"/>
      <c r="C87" s="10"/>
      <c r="D87" s="5"/>
      <c r="E87" s="12"/>
      <c r="F87" s="6"/>
      <c r="G87" s="6"/>
    </row>
    <row r="88" spans="1:7" ht="12.75">
      <c r="A88" s="16"/>
      <c r="B88" s="10"/>
      <c r="C88" s="10"/>
      <c r="D88" s="5"/>
      <c r="E88" s="12"/>
      <c r="F88" s="6"/>
      <c r="G88" s="6"/>
    </row>
    <row r="89" spans="1:7" ht="12.75">
      <c r="A89" s="16"/>
      <c r="B89" s="10"/>
      <c r="C89" s="10"/>
      <c r="D89" s="5"/>
      <c r="E89" s="12"/>
      <c r="F89" s="6"/>
      <c r="G89" s="6"/>
    </row>
    <row r="90" spans="1:7" ht="12.75">
      <c r="A90" s="16"/>
      <c r="B90" s="10"/>
      <c r="C90" s="10"/>
      <c r="D90" s="5"/>
      <c r="E90" s="12"/>
      <c r="F90" s="6"/>
      <c r="G90" s="6"/>
    </row>
    <row r="91" spans="1:7" ht="12.75">
      <c r="A91" s="16"/>
      <c r="B91" s="10"/>
      <c r="C91" s="10"/>
      <c r="D91" s="5"/>
      <c r="E91" s="12"/>
      <c r="F91" s="6"/>
      <c r="G91" s="6"/>
    </row>
    <row r="92" spans="1:6" ht="12.75">
      <c r="A92" s="5"/>
      <c r="B92" s="5"/>
      <c r="C92" s="5"/>
      <c r="D92" s="5"/>
      <c r="E92" s="5"/>
      <c r="F92" s="5"/>
    </row>
    <row r="93" spans="1:6" ht="12.75">
      <c r="A93" s="5"/>
      <c r="B93" s="5"/>
      <c r="C93" s="5"/>
      <c r="D93" s="5"/>
      <c r="E93" s="5"/>
      <c r="F93" s="5"/>
    </row>
  </sheetData>
  <sheetProtection password="C0B3" sheet="1" objects="1" scenarios="1"/>
  <conditionalFormatting sqref="K18">
    <cfRule type="cellIs" priority="1" dxfId="0" operator="lessThan" stopIfTrue="1">
      <formula>44.62</formula>
    </cfRule>
  </conditionalFormatting>
  <conditionalFormatting sqref="M28">
    <cfRule type="cellIs" priority="2" dxfId="1" operator="lessThanOrEqual" stopIfTrue="1">
      <formula>100</formula>
    </cfRule>
  </conditionalFormatting>
  <conditionalFormatting sqref="F25:F26">
    <cfRule type="cellIs" priority="3" dxfId="1" operator="lessThanOrEqual" stopIfTrue="1">
      <formula>2</formula>
    </cfRule>
  </conditionalFormatting>
  <conditionalFormatting sqref="G25">
    <cfRule type="cellIs" priority="4" dxfId="1" operator="lessThanOrEqual" stopIfTrue="1">
      <formula>3</formula>
    </cfRule>
  </conditionalFormatting>
  <conditionalFormatting sqref="G26">
    <cfRule type="cellIs" priority="5" dxfId="1" operator="lessThanOrEqual" stopIfTrue="1">
      <formula>4</formula>
    </cfRule>
  </conditionalFormatting>
  <conditionalFormatting sqref="F22 H22:I22 G22:G24 G27">
    <cfRule type="cellIs" priority="6" dxfId="1" operator="lessThanOrEqual" stopIfTrue="1">
      <formula>0</formula>
    </cfRule>
  </conditionalFormatting>
  <conditionalFormatting sqref="K28">
    <cfRule type="cellIs" priority="7" dxfId="1" operator="lessThanOrEqual" stopIfTrue="1">
      <formula>40</formula>
    </cfRule>
  </conditionalFormatting>
  <conditionalFormatting sqref="L28">
    <cfRule type="cellIs" priority="8" dxfId="1" operator="lessThanOrEqual" stopIfTrue="1">
      <formula>70</formula>
    </cfRule>
  </conditionalFormatting>
  <conditionalFormatting sqref="N28">
    <cfRule type="cellIs" priority="9" dxfId="1" operator="lessThanOrEqual" stopIfTrue="1">
      <formula>150</formula>
    </cfRule>
  </conditionalFormatting>
  <conditionalFormatting sqref="F23:F24 F27 F19:G20">
    <cfRule type="cellIs" priority="10" dxfId="1" operator="lessThan" stopIfTrue="1">
      <formula>1</formula>
    </cfRule>
  </conditionalFormatting>
  <conditionalFormatting sqref="H19:I20 H23:I24 H27:I27">
    <cfRule type="cellIs" priority="11" dxfId="1" operator="equal" stopIfTrue="1">
      <formula>0</formula>
    </cfRule>
  </conditionalFormatting>
  <conditionalFormatting sqref="H25">
    <cfRule type="cellIs" priority="12" dxfId="1" operator="equal" stopIfTrue="1">
      <formula>4</formula>
    </cfRule>
  </conditionalFormatting>
  <conditionalFormatting sqref="H26">
    <cfRule type="cellIs" priority="13" dxfId="1" operator="equal" stopIfTrue="1">
      <formula>6</formula>
    </cfRule>
  </conditionalFormatting>
  <conditionalFormatting sqref="I25">
    <cfRule type="cellIs" priority="14" dxfId="1" operator="equal" stopIfTrue="1">
      <formula>5</formula>
    </cfRule>
  </conditionalFormatting>
  <conditionalFormatting sqref="I26">
    <cfRule type="cellIs" priority="15" dxfId="1" operator="equal" stopIfTrue="1">
      <formula>8</formula>
    </cfRule>
  </conditionalFormatting>
  <printOptions/>
  <pageMargins left="0.75" right="0.75" top="1" bottom="1" header="0.4921259845" footer="0.4921259845"/>
  <pageSetup fitToHeight="1" fitToWidth="1"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PBGEO</dc:creator>
  <cp:keywords/>
  <dc:description/>
  <cp:lastModifiedBy>MBeckmann</cp:lastModifiedBy>
  <cp:lastPrinted>2010-06-10T05:46:34Z</cp:lastPrinted>
  <dcterms:created xsi:type="dcterms:W3CDTF">2010-01-27T10:51:32Z</dcterms:created>
  <dcterms:modified xsi:type="dcterms:W3CDTF">2012-03-23T17:48:09Z</dcterms:modified>
  <cp:category/>
  <cp:version/>
  <cp:contentType/>
  <cp:contentStatus/>
</cp:coreProperties>
</file>